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INCOME STATEMENT" sheetId="1" r:id="rId1"/>
    <sheet name="BALANCE 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<sst xmlns="http://schemas.openxmlformats.org/spreadsheetml/2006/main" count="179" uniqueCount="95">
  <si>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</si>
  <si>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</si>
  <si>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</si>
  <si>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July 1999</t>
    </r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</si>
  <si>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</si>
  <si>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</si>
  <si>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</si>
  <si>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</si>
  <si>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</si>
  <si>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</si>
  <si>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</si>
  <si>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</si>
  <si>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</si>
  <si>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</si>
  <si>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</si>
  <si>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</si>
  <si>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</si>
  <si>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</si>
  <si>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N/R</t>
  </si>
  <si>
    <t>(b)</t>
  </si>
  <si>
    <t>Investment income</t>
  </si>
  <si>
    <t>Nil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</si>
  <si>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</si>
  <si>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</si>
  <si>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</si>
  <si>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</si>
  <si>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</si>
  <si>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</si>
  <si>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</si>
  <si>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</si>
  <si>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</si>
  <si>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</si>
  <si>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</si>
  <si>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</si>
  <si>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</si>
  <si>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</si>
  <si>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</si>
  <si>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</si>
  <si>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</si>
  <si>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</si>
  <si>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</si>
  <si>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</si>
  <si>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</si>
  <si>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</si>
  <si>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</si>
  <si>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</si>
  <si>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</si>
  <si>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</si>
  <si>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</si>
  <si>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</si>
  <si>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</si>
  <si>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</si>
  <si>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</si>
  <si>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</si>
  <si>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</si>
  <si>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N/R - Not required</t>
  </si>
  <si>
    <t>N/A - Not applicable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</si>
  <si>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</si>
  <si>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</si>
  <si>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</si>
  <si>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</si>
  <si>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</si>
  <si>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</si>
  <si>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</si>
  <si>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</si>
  <si>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</si>
  <si>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</si>
  <si>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</si>
  <si>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</si>
  <si>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</si>
  <si>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</si>
  <si>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</si>
  <si>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</si>
  <si>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</si>
  <si>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</si>
  <si>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</si>
  <si>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</si>
  <si>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</si>
  <si>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</si>
  <si>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</si>
  <si>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</si>
  <si>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</si>
  <si>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</si>
  <si>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</si>
  <si>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</si>
  <si>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</si>
  <si>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</si>
  <si>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</si>
  <si>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</si>
  <si>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</si>
  <si>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</si>
  <si>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</si>
  <si>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</si>
  <si>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30/04/1999</t>
  </si>
  <si>
    <t>31/07/1999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</si>
</sst>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mm/dd/yy"/>
    <numFmt numFmtId="174" formatCode="#,##0.0"/>
  </numFmts>
  <fonts count="12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3" fontId="4" fillId="0" borderId="7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8" xfId="15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72" fontId="4" fillId="0" borderId="9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2" xfId="15" applyNumberFormat="1" applyFont="1" applyBorder="1" applyAlignment="1">
      <alignment/>
    </xf>
    <xf numFmtId="172" fontId="5" fillId="0" borderId="13" xfId="15" applyNumberFormat="1" applyFont="1" applyBorder="1" applyAlignment="1">
      <alignment/>
    </xf>
    <xf numFmtId="172" fontId="5" fillId="0" borderId="0" xfId="15" applyNumberFormat="1" applyFont="1" applyAlignment="1">
      <alignment vertical="center"/>
    </xf>
    <xf numFmtId="172" fontId="4" fillId="0" borderId="11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4" fillId="0" borderId="4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4" fontId="4" fillId="0" borderId="7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8">
          <cell r="J8">
            <v>4667478</v>
          </cell>
          <cell r="N8">
            <v>1451480</v>
          </cell>
        </row>
        <row r="9">
          <cell r="J9">
            <v>15583972</v>
          </cell>
          <cell r="N9">
            <v>13437714</v>
          </cell>
        </row>
        <row r="10">
          <cell r="J10">
            <v>23123688</v>
          </cell>
          <cell r="N10">
            <v>22455893</v>
          </cell>
        </row>
        <row r="11">
          <cell r="J11">
            <v>4334584</v>
          </cell>
          <cell r="N11">
            <v>4058997</v>
          </cell>
        </row>
        <row r="13">
          <cell r="J13">
            <v>6257597</v>
          </cell>
          <cell r="N13">
            <v>6844402</v>
          </cell>
        </row>
        <row r="17">
          <cell r="J17">
            <v>2654571</v>
          </cell>
          <cell r="N17">
            <v>2426340</v>
          </cell>
        </row>
        <row r="18">
          <cell r="J18">
            <v>1517993</v>
          </cell>
          <cell r="N18">
            <v>1468841</v>
          </cell>
        </row>
        <row r="19">
          <cell r="J19">
            <v>3456000</v>
          </cell>
          <cell r="N19">
            <v>3456000</v>
          </cell>
        </row>
        <row r="22">
          <cell r="J22">
            <v>2229006</v>
          </cell>
          <cell r="N22">
            <v>992288</v>
          </cell>
        </row>
        <row r="26">
          <cell r="J26">
            <v>51453617</v>
          </cell>
          <cell r="N26">
            <v>52029200</v>
          </cell>
        </row>
        <row r="28">
          <cell r="J28">
            <v>1000</v>
          </cell>
          <cell r="N28">
            <v>1000</v>
          </cell>
        </row>
        <row r="29">
          <cell r="J29">
            <v>-892000</v>
          </cell>
          <cell r="N29">
            <v>-892000</v>
          </cell>
        </row>
        <row r="34">
          <cell r="J34">
            <v>40000000</v>
          </cell>
          <cell r="N34">
            <v>40000000</v>
          </cell>
        </row>
        <row r="35">
          <cell r="J35">
            <v>12349583</v>
          </cell>
          <cell r="N35">
            <v>12349583</v>
          </cell>
        </row>
        <row r="36">
          <cell r="J36">
            <v>35784130</v>
          </cell>
          <cell r="N36">
            <v>32154981</v>
          </cell>
        </row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B40">
      <selection activeCell="J42" sqref="J42"/>
    </sheetView>
  </sheetViews>
  <sheetFormatPr defaultColWidth="9.140625" defaultRowHeight="15"/>
  <cols>
    <col min="1" max="1" width="2.7109375" style="2" customWidth="1"/>
    <col min="2" max="2" width="3.140625" style="2" customWidth="1"/>
    <col min="3" max="3" width="1.7109375" style="3" customWidth="1"/>
    <col min="4" max="4" width="2.710937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3.7109375" style="3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3</v>
      </c>
      <c r="B5" s="7"/>
    </row>
    <row r="6" spans="1:2" s="8" customFormat="1" ht="18" customHeight="1">
      <c r="A6" s="6" t="s">
        <v>4</v>
      </c>
      <c r="B6" s="7"/>
    </row>
    <row r="7" spans="1:2" s="8" customFormat="1" ht="18" customHeight="1">
      <c r="A7" s="6" t="s">
        <v>5</v>
      </c>
      <c r="B7" s="7"/>
    </row>
    <row r="8" spans="1:12" s="11" customFormat="1" ht="12">
      <c r="A8" s="9"/>
      <c r="B8" s="10"/>
      <c r="F8" s="64" t="s">
        <v>6</v>
      </c>
      <c r="G8" s="65"/>
      <c r="H8" s="66"/>
      <c r="J8" s="64" t="s">
        <v>7</v>
      </c>
      <c r="K8" s="65"/>
      <c r="L8" s="66"/>
    </row>
    <row r="9" spans="1:12" s="11" customFormat="1" ht="12">
      <c r="A9" s="9"/>
      <c r="B9" s="10"/>
      <c r="F9" s="12" t="s">
        <v>8</v>
      </c>
      <c r="G9" s="13"/>
      <c r="H9" s="14" t="s">
        <v>9</v>
      </c>
      <c r="J9" s="12" t="s">
        <v>8</v>
      </c>
      <c r="K9" s="13"/>
      <c r="L9" s="14" t="s">
        <v>9</v>
      </c>
    </row>
    <row r="10" spans="1:12" s="11" customFormat="1" ht="12">
      <c r="A10" s="9"/>
      <c r="B10" s="10"/>
      <c r="F10" s="12" t="s">
        <v>10</v>
      </c>
      <c r="G10" s="13"/>
      <c r="H10" s="14" t="s">
        <v>11</v>
      </c>
      <c r="J10" s="12" t="s">
        <v>10</v>
      </c>
      <c r="K10" s="13"/>
      <c r="L10" s="14" t="s">
        <v>11</v>
      </c>
    </row>
    <row r="11" spans="1:12" s="11" customFormat="1" ht="12">
      <c r="A11" s="10"/>
      <c r="B11" s="10"/>
      <c r="F11" s="12" t="s">
        <v>12</v>
      </c>
      <c r="G11" s="13"/>
      <c r="H11" s="15" t="s">
        <v>12</v>
      </c>
      <c r="J11" s="12" t="s">
        <v>13</v>
      </c>
      <c r="K11" s="13"/>
      <c r="L11" s="15" t="s">
        <v>14</v>
      </c>
    </row>
    <row r="12" spans="1:12" s="11" customFormat="1" ht="12">
      <c r="A12" s="10"/>
      <c r="B12" s="10"/>
      <c r="F12" s="16">
        <v>36372</v>
      </c>
      <c r="G12" s="13"/>
      <c r="H12" s="17">
        <v>36007</v>
      </c>
      <c r="J12" s="16">
        <v>36372</v>
      </c>
      <c r="K12" s="13"/>
      <c r="L12" s="17">
        <v>36007</v>
      </c>
    </row>
    <row r="13" spans="1:12" s="11" customFormat="1" ht="12">
      <c r="A13" s="10"/>
      <c r="B13" s="10"/>
      <c r="F13" s="18" t="s">
        <v>15</v>
      </c>
      <c r="G13" s="19"/>
      <c r="H13" s="20" t="s">
        <v>15</v>
      </c>
      <c r="J13" s="18" t="s">
        <v>15</v>
      </c>
      <c r="K13" s="19"/>
      <c r="L13" s="20" t="s">
        <v>15</v>
      </c>
    </row>
    <row r="14" spans="1:12" s="11" customFormat="1" ht="5.25" customHeight="1">
      <c r="A14" s="10"/>
      <c r="B14" s="10"/>
      <c r="F14" s="21"/>
      <c r="G14" s="22"/>
      <c r="H14" s="21"/>
      <c r="J14" s="21"/>
      <c r="K14" s="22"/>
      <c r="L14" s="21"/>
    </row>
    <row r="15" spans="1:12" s="4" customFormat="1" ht="18" customHeight="1">
      <c r="A15" s="7">
        <v>1</v>
      </c>
      <c r="B15" s="7" t="s">
        <v>16</v>
      </c>
      <c r="D15" s="4" t="s">
        <v>17</v>
      </c>
      <c r="F15" s="23">
        <v>21654</v>
      </c>
      <c r="H15" s="24" t="s">
        <v>18</v>
      </c>
      <c r="J15" s="23">
        <v>21654</v>
      </c>
      <c r="L15" s="24" t="s">
        <v>18</v>
      </c>
    </row>
    <row r="16" spans="1:12" s="4" customFormat="1" ht="18" customHeight="1">
      <c r="A16" s="7"/>
      <c r="B16" s="7" t="s">
        <v>19</v>
      </c>
      <c r="D16" s="4" t="s">
        <v>20</v>
      </c>
      <c r="F16" s="23" t="s">
        <v>21</v>
      </c>
      <c r="H16" s="25" t="s">
        <v>18</v>
      </c>
      <c r="J16" s="23" t="s">
        <v>21</v>
      </c>
      <c r="L16" s="25" t="s">
        <v>18</v>
      </c>
    </row>
    <row r="17" spans="1:12" s="4" customFormat="1" ht="18" customHeight="1">
      <c r="A17" s="7"/>
      <c r="B17" s="7" t="s">
        <v>22</v>
      </c>
      <c r="D17" s="4" t="s">
        <v>23</v>
      </c>
      <c r="F17" s="23">
        <v>194</v>
      </c>
      <c r="H17" s="25" t="s">
        <v>18</v>
      </c>
      <c r="J17" s="23">
        <v>194</v>
      </c>
      <c r="L17" s="25" t="s">
        <v>18</v>
      </c>
    </row>
    <row r="18" spans="1:12" s="4" customFormat="1" ht="4.5" customHeight="1">
      <c r="A18" s="7"/>
      <c r="B18" s="7"/>
      <c r="F18" s="26"/>
      <c r="H18" s="27"/>
      <c r="J18" s="26"/>
      <c r="L18" s="27"/>
    </row>
    <row r="19" spans="1:12" s="29" customFormat="1" ht="63.75" customHeight="1">
      <c r="A19" s="28">
        <v>2</v>
      </c>
      <c r="B19" s="28" t="s">
        <v>16</v>
      </c>
      <c r="D19" s="67" t="s">
        <v>24</v>
      </c>
      <c r="E19" s="67"/>
      <c r="F19" s="30">
        <f>F24+F21</f>
        <v>5836</v>
      </c>
      <c r="G19" s="4"/>
      <c r="H19" s="7" t="s">
        <v>18</v>
      </c>
      <c r="I19" s="4"/>
      <c r="J19" s="30">
        <f>J24+J21</f>
        <v>5836</v>
      </c>
      <c r="K19" s="4"/>
      <c r="L19" s="7" t="s">
        <v>18</v>
      </c>
    </row>
    <row r="20" spans="1:12" s="4" customFormat="1" ht="15.75" customHeight="1">
      <c r="A20" s="7"/>
      <c r="B20" s="7" t="s">
        <v>19</v>
      </c>
      <c r="D20" s="4" t="s">
        <v>25</v>
      </c>
      <c r="F20" s="30" t="s">
        <v>21</v>
      </c>
      <c r="H20" s="7" t="s">
        <v>18</v>
      </c>
      <c r="J20" s="30" t="s">
        <v>21</v>
      </c>
      <c r="L20" s="7" t="s">
        <v>18</v>
      </c>
    </row>
    <row r="21" spans="1:12" s="4" customFormat="1" ht="15.75" customHeight="1">
      <c r="A21" s="7"/>
      <c r="B21" s="7" t="s">
        <v>22</v>
      </c>
      <c r="D21" s="4" t="s">
        <v>26</v>
      </c>
      <c r="F21" s="30">
        <v>859</v>
      </c>
      <c r="H21" s="7" t="s">
        <v>18</v>
      </c>
      <c r="J21" s="30">
        <v>859</v>
      </c>
      <c r="L21" s="7" t="s">
        <v>18</v>
      </c>
    </row>
    <row r="22" spans="1:12" s="32" customFormat="1" ht="15.75" customHeight="1">
      <c r="A22" s="31"/>
      <c r="B22" s="31" t="s">
        <v>27</v>
      </c>
      <c r="D22" s="32" t="s">
        <v>28</v>
      </c>
      <c r="F22" s="33" t="s">
        <v>21</v>
      </c>
      <c r="H22" s="34" t="s">
        <v>18</v>
      </c>
      <c r="J22" s="33" t="s">
        <v>21</v>
      </c>
      <c r="L22" s="34" t="s">
        <v>18</v>
      </c>
    </row>
    <row r="23" spans="1:12" s="32" customFormat="1" ht="4.5" customHeight="1">
      <c r="A23" s="31"/>
      <c r="B23" s="31"/>
      <c r="F23" s="35"/>
      <c r="H23" s="36"/>
      <c r="J23" s="35"/>
      <c r="L23" s="36"/>
    </row>
    <row r="24" spans="1:12" s="8" customFormat="1" ht="64.5" customHeight="1">
      <c r="A24" s="7"/>
      <c r="B24" s="28" t="s">
        <v>29</v>
      </c>
      <c r="D24" s="67" t="s">
        <v>30</v>
      </c>
      <c r="E24" s="67"/>
      <c r="F24" s="30">
        <v>4977</v>
      </c>
      <c r="H24" s="7" t="s">
        <v>18</v>
      </c>
      <c r="J24" s="30">
        <v>4977</v>
      </c>
      <c r="L24" s="7" t="s">
        <v>18</v>
      </c>
    </row>
    <row r="25" spans="1:12" s="4" customFormat="1" ht="26.25" customHeight="1">
      <c r="A25" s="7"/>
      <c r="B25" s="28" t="s">
        <v>31</v>
      </c>
      <c r="D25" s="67" t="s">
        <v>32</v>
      </c>
      <c r="E25" s="67"/>
      <c r="F25" s="23" t="s">
        <v>21</v>
      </c>
      <c r="H25" s="24" t="s">
        <v>18</v>
      </c>
      <c r="J25" s="23" t="s">
        <v>21</v>
      </c>
      <c r="L25" s="24" t="s">
        <v>18</v>
      </c>
    </row>
    <row r="26" spans="1:12" s="4" customFormat="1" ht="4.5" customHeight="1">
      <c r="A26" s="7"/>
      <c r="B26" s="7"/>
      <c r="F26" s="26"/>
      <c r="H26" s="27"/>
      <c r="J26" s="26"/>
      <c r="L26" s="27"/>
    </row>
    <row r="27" spans="1:12" s="32" customFormat="1" ht="25.5" customHeight="1">
      <c r="A27" s="31"/>
      <c r="B27" s="28" t="s">
        <v>33</v>
      </c>
      <c r="D27" s="69" t="s">
        <v>34</v>
      </c>
      <c r="E27" s="69"/>
      <c r="F27" s="30">
        <v>4977</v>
      </c>
      <c r="G27" s="4"/>
      <c r="H27" s="7" t="s">
        <v>18</v>
      </c>
      <c r="I27" s="4"/>
      <c r="J27" s="30">
        <v>4977</v>
      </c>
      <c r="K27" s="4"/>
      <c r="L27" s="7" t="s">
        <v>18</v>
      </c>
    </row>
    <row r="28" spans="1:12" s="4" customFormat="1" ht="18" customHeight="1">
      <c r="A28" s="7"/>
      <c r="B28" s="7" t="s">
        <v>35</v>
      </c>
      <c r="D28" s="4" t="s">
        <v>36</v>
      </c>
      <c r="F28" s="23">
        <v>1348</v>
      </c>
      <c r="H28" s="24" t="s">
        <v>18</v>
      </c>
      <c r="J28" s="23">
        <v>1348</v>
      </c>
      <c r="L28" s="24" t="s">
        <v>18</v>
      </c>
    </row>
    <row r="29" spans="1:12" s="4" customFormat="1" ht="4.5" customHeight="1">
      <c r="A29" s="7"/>
      <c r="B29" s="7"/>
      <c r="F29" s="26"/>
      <c r="H29" s="27"/>
      <c r="J29" s="26"/>
      <c r="L29" s="27"/>
    </row>
    <row r="30" spans="1:12" s="32" customFormat="1" ht="25.5">
      <c r="A30" s="31"/>
      <c r="B30" s="28" t="s">
        <v>37</v>
      </c>
      <c r="D30" s="28" t="s">
        <v>37</v>
      </c>
      <c r="E30" s="29" t="s">
        <v>38</v>
      </c>
      <c r="F30" s="30">
        <f>F27-F28</f>
        <v>3629</v>
      </c>
      <c r="G30" s="4"/>
      <c r="H30" s="7" t="s">
        <v>18</v>
      </c>
      <c r="I30" s="4"/>
      <c r="J30" s="30">
        <f>J27-J28</f>
        <v>3629</v>
      </c>
      <c r="K30" s="4"/>
      <c r="L30" s="7" t="s">
        <v>18</v>
      </c>
    </row>
    <row r="31" spans="1:12" s="4" customFormat="1" ht="15.75" customHeight="1">
      <c r="A31" s="7"/>
      <c r="B31" s="7"/>
      <c r="D31" s="4" t="s">
        <v>39</v>
      </c>
      <c r="E31" s="4" t="s">
        <v>40</v>
      </c>
      <c r="F31" s="23" t="s">
        <v>21</v>
      </c>
      <c r="H31" s="24" t="s">
        <v>18</v>
      </c>
      <c r="J31" s="23" t="s">
        <v>21</v>
      </c>
      <c r="L31" s="24" t="s">
        <v>18</v>
      </c>
    </row>
    <row r="32" spans="1:12" s="4" customFormat="1" ht="4.5" customHeight="1">
      <c r="A32" s="7"/>
      <c r="B32" s="7"/>
      <c r="F32" s="26"/>
      <c r="H32" s="7"/>
      <c r="J32" s="26"/>
      <c r="L32" s="27"/>
    </row>
    <row r="33" spans="1:12" s="32" customFormat="1" ht="23.25" customHeight="1">
      <c r="A33" s="31"/>
      <c r="B33" s="28" t="s">
        <v>41</v>
      </c>
      <c r="D33" s="67" t="s">
        <v>42</v>
      </c>
      <c r="E33" s="67"/>
      <c r="F33" s="23">
        <v>3629</v>
      </c>
      <c r="G33" s="4"/>
      <c r="H33" s="24" t="s">
        <v>18</v>
      </c>
      <c r="I33" s="37"/>
      <c r="J33" s="23">
        <v>3629</v>
      </c>
      <c r="K33" s="4"/>
      <c r="L33" s="24" t="s">
        <v>18</v>
      </c>
    </row>
    <row r="34" spans="1:12" s="4" customFormat="1" ht="15.75" customHeight="1">
      <c r="A34" s="7"/>
      <c r="B34" s="7" t="s">
        <v>43</v>
      </c>
      <c r="D34" s="38" t="s">
        <v>37</v>
      </c>
      <c r="E34" s="4" t="s">
        <v>44</v>
      </c>
      <c r="F34" s="30" t="s">
        <v>21</v>
      </c>
      <c r="H34" s="7" t="s">
        <v>18</v>
      </c>
      <c r="J34" s="30" t="s">
        <v>21</v>
      </c>
      <c r="L34" s="7" t="s">
        <v>18</v>
      </c>
    </row>
    <row r="35" spans="1:12" s="4" customFormat="1" ht="15.75" customHeight="1">
      <c r="A35" s="7"/>
      <c r="B35" s="7"/>
      <c r="D35" s="4" t="s">
        <v>39</v>
      </c>
      <c r="E35" s="4" t="s">
        <v>40</v>
      </c>
      <c r="F35" s="23" t="s">
        <v>21</v>
      </c>
      <c r="H35" s="24" t="s">
        <v>18</v>
      </c>
      <c r="J35" s="23" t="s">
        <v>21</v>
      </c>
      <c r="L35" s="24" t="s">
        <v>18</v>
      </c>
    </row>
    <row r="36" spans="1:14" s="4" customFormat="1" ht="4.5" customHeight="1">
      <c r="A36" s="7"/>
      <c r="B36" s="7"/>
      <c r="F36" s="26"/>
      <c r="G36" s="37"/>
      <c r="H36" s="27"/>
      <c r="I36" s="37"/>
      <c r="J36" s="26"/>
      <c r="K36" s="37"/>
      <c r="L36" s="27"/>
      <c r="M36" s="37"/>
      <c r="N36" s="37"/>
    </row>
    <row r="37" spans="1:12" s="32" customFormat="1" ht="26.25" customHeight="1">
      <c r="A37" s="31"/>
      <c r="B37" s="31"/>
      <c r="D37" s="39" t="s">
        <v>45</v>
      </c>
      <c r="E37" s="29" t="s">
        <v>46</v>
      </c>
      <c r="F37" s="23" t="s">
        <v>21</v>
      </c>
      <c r="G37" s="4"/>
      <c r="H37" s="24" t="s">
        <v>18</v>
      </c>
      <c r="J37" s="23" t="s">
        <v>21</v>
      </c>
      <c r="L37" s="24" t="s">
        <v>18</v>
      </c>
    </row>
    <row r="38" spans="1:12" s="32" customFormat="1" ht="4.5" customHeight="1">
      <c r="A38" s="31"/>
      <c r="B38" s="31"/>
      <c r="D38" s="39"/>
      <c r="E38" s="29"/>
      <c r="F38" s="26"/>
      <c r="G38" s="37"/>
      <c r="H38" s="27"/>
      <c r="I38" s="40"/>
      <c r="J38" s="26"/>
      <c r="K38" s="40"/>
      <c r="L38" s="27"/>
    </row>
    <row r="39" spans="1:12" s="8" customFormat="1" ht="39" customHeight="1" thickBot="1">
      <c r="A39" s="7"/>
      <c r="B39" s="28" t="s">
        <v>47</v>
      </c>
      <c r="D39" s="67" t="s">
        <v>48</v>
      </c>
      <c r="E39" s="68"/>
      <c r="F39" s="41">
        <v>3629</v>
      </c>
      <c r="H39" s="42" t="s">
        <v>18</v>
      </c>
      <c r="J39" s="41">
        <v>3629</v>
      </c>
      <c r="L39" s="42" t="s">
        <v>18</v>
      </c>
    </row>
    <row r="40" spans="1:12" s="8" customFormat="1" ht="4.5" customHeight="1" thickTop="1">
      <c r="A40" s="7"/>
      <c r="B40" s="28"/>
      <c r="E40" s="29"/>
      <c r="F40" s="26"/>
      <c r="H40" s="27"/>
      <c r="J40" s="26"/>
      <c r="L40" s="27"/>
    </row>
    <row r="41" spans="1:12" s="8" customFormat="1" ht="39.75" customHeight="1">
      <c r="A41" s="28">
        <v>3</v>
      </c>
      <c r="B41" s="28" t="s">
        <v>16</v>
      </c>
      <c r="D41" s="67" t="s">
        <v>49</v>
      </c>
      <c r="E41" s="68"/>
      <c r="F41" s="30"/>
      <c r="H41" s="7" t="s">
        <v>50</v>
      </c>
      <c r="J41" s="30"/>
      <c r="L41" s="7" t="s">
        <v>50</v>
      </c>
    </row>
    <row r="42" spans="1:12" s="32" customFormat="1" ht="25.5" customHeight="1" thickBot="1">
      <c r="A42" s="31"/>
      <c r="B42" s="31"/>
      <c r="D42" s="28" t="s">
        <v>37</v>
      </c>
      <c r="E42" s="29" t="s">
        <v>51</v>
      </c>
      <c r="F42" s="70">
        <v>9.07</v>
      </c>
      <c r="G42" s="4"/>
      <c r="H42" s="42" t="s">
        <v>18</v>
      </c>
      <c r="I42" s="4"/>
      <c r="J42" s="70">
        <v>9.07</v>
      </c>
      <c r="K42" s="4"/>
      <c r="L42" s="42" t="s">
        <v>18</v>
      </c>
    </row>
    <row r="43" spans="1:12" s="4" customFormat="1" ht="19.5" customHeight="1" thickBot="1" thickTop="1">
      <c r="A43" s="7"/>
      <c r="B43" s="7"/>
      <c r="D43" s="4" t="s">
        <v>39</v>
      </c>
      <c r="E43" s="4" t="s">
        <v>52</v>
      </c>
      <c r="F43" s="43" t="s">
        <v>53</v>
      </c>
      <c r="H43" s="42" t="s">
        <v>18</v>
      </c>
      <c r="J43" s="43" t="s">
        <v>53</v>
      </c>
      <c r="L43" s="44" t="s">
        <v>18</v>
      </c>
    </row>
    <row r="44" spans="1:8" s="8" customFormat="1" ht="13.5" thickTop="1">
      <c r="A44" s="7"/>
      <c r="B44" s="7"/>
      <c r="F44" s="45"/>
      <c r="H44" s="7"/>
    </row>
    <row r="45" spans="1:8" s="8" customFormat="1" ht="12.75">
      <c r="A45" s="7"/>
      <c r="B45" s="7"/>
      <c r="E45" s="46" t="s">
        <v>54</v>
      </c>
      <c r="F45" s="45"/>
      <c r="H45" s="7"/>
    </row>
    <row r="46" spans="1:8" s="8" customFormat="1" ht="12.75">
      <c r="A46" s="7"/>
      <c r="B46" s="7"/>
      <c r="E46" s="8" t="s">
        <v>55</v>
      </c>
      <c r="F46" s="45"/>
      <c r="H46" s="7"/>
    </row>
    <row r="47" spans="1:8" s="8" customFormat="1" ht="12.75">
      <c r="A47" s="7"/>
      <c r="B47" s="7"/>
      <c r="E47" s="8" t="s">
        <v>56</v>
      </c>
      <c r="F47" s="45"/>
      <c r="H47" s="7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</sheetData>
  <mergeCells count="9"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75" right="0.33" top="0.78" bottom="0.5" header="0.5" footer="0.5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9">
      <selection activeCell="B65" sqref="B65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3</v>
      </c>
      <c r="B5" s="7"/>
    </row>
    <row r="6" spans="1:2" ht="18" customHeight="1">
      <c r="A6" s="6" t="s">
        <v>4</v>
      </c>
      <c r="B6" s="7"/>
    </row>
    <row r="7" spans="1:2" ht="18" customHeight="1">
      <c r="A7" s="6" t="s">
        <v>57</v>
      </c>
      <c r="B7" s="7"/>
    </row>
    <row r="8" spans="4:6" ht="12.75">
      <c r="D8" s="47" t="s">
        <v>58</v>
      </c>
      <c r="E8" s="48"/>
      <c r="F8" s="47" t="s">
        <v>58</v>
      </c>
    </row>
    <row r="9" spans="4:6" ht="12.75">
      <c r="D9" s="49" t="s">
        <v>59</v>
      </c>
      <c r="E9" s="48"/>
      <c r="F9" s="49" t="s">
        <v>60</v>
      </c>
    </row>
    <row r="10" spans="4:6" ht="12.75">
      <c r="D10" s="49" t="s">
        <v>8</v>
      </c>
      <c r="E10" s="48"/>
      <c r="F10" s="49" t="s">
        <v>61</v>
      </c>
    </row>
    <row r="11" spans="4:6" ht="12.75">
      <c r="D11" s="49" t="s">
        <v>12</v>
      </c>
      <c r="E11" s="48"/>
      <c r="F11" s="49" t="s">
        <v>62</v>
      </c>
    </row>
    <row r="12" spans="4:6" ht="12.75">
      <c r="D12" s="62" t="s">
        <v>94</v>
      </c>
      <c r="E12" s="63"/>
      <c r="F12" s="62" t="s">
        <v>93</v>
      </c>
    </row>
    <row r="13" spans="4:6" ht="12.75">
      <c r="D13" s="50" t="s">
        <v>15</v>
      </c>
      <c r="E13" s="48"/>
      <c r="F13" s="50" t="s">
        <v>15</v>
      </c>
    </row>
    <row r="15" spans="1:6" ht="12.75">
      <c r="A15" s="7">
        <v>1</v>
      </c>
      <c r="B15" s="8" t="s">
        <v>63</v>
      </c>
      <c r="D15" s="51">
        <f>ROUND('[1]ConBS'!J26,-3)/1000</f>
        <v>51454</v>
      </c>
      <c r="E15" s="51"/>
      <c r="F15" s="51">
        <f>ROUND('[1]ConBS'!N26,-3)/1000</f>
        <v>52029</v>
      </c>
    </row>
    <row r="16" spans="1:6" ht="12.75">
      <c r="A16" s="7">
        <v>2</v>
      </c>
      <c r="B16" s="8" t="s">
        <v>64</v>
      </c>
      <c r="D16" s="51">
        <v>0</v>
      </c>
      <c r="E16" s="51"/>
      <c r="F16" s="51">
        <v>0</v>
      </c>
    </row>
    <row r="17" spans="1:6" ht="12.75">
      <c r="A17" s="7">
        <v>3</v>
      </c>
      <c r="B17" s="8" t="s">
        <v>65</v>
      </c>
      <c r="D17" s="51">
        <f>ROUND('[1]ConBS'!J28,-3)/1000</f>
        <v>1</v>
      </c>
      <c r="E17" s="51"/>
      <c r="F17" s="51">
        <f>ROUND('[1]ConBS'!N28,-3)/1000</f>
        <v>1</v>
      </c>
    </row>
    <row r="18" spans="1:6" ht="12.75">
      <c r="A18" s="7">
        <v>4</v>
      </c>
      <c r="B18" s="8" t="s">
        <v>66</v>
      </c>
      <c r="D18" s="51">
        <v>0</v>
      </c>
      <c r="E18" s="51"/>
      <c r="F18" s="51">
        <v>0</v>
      </c>
    </row>
    <row r="19" spans="4:6" ht="12.75">
      <c r="D19" s="51"/>
      <c r="E19" s="51"/>
      <c r="F19" s="51"/>
    </row>
    <row r="20" spans="1:6" ht="12.75">
      <c r="A20" s="7">
        <v>5</v>
      </c>
      <c r="B20" s="8" t="s">
        <v>67</v>
      </c>
      <c r="D20" s="51"/>
      <c r="E20" s="51"/>
      <c r="F20" s="51"/>
    </row>
    <row r="21" spans="2:6" ht="12.75">
      <c r="B21" s="52" t="s">
        <v>68</v>
      </c>
      <c r="D21" s="53">
        <f>ROUND('[1]ConBS'!J13,-3)/1000</f>
        <v>6258</v>
      </c>
      <c r="E21" s="51"/>
      <c r="F21" s="53">
        <f>ROUND('[1]ConBS'!N13,-3)/1000</f>
        <v>6844</v>
      </c>
    </row>
    <row r="22" spans="2:6" ht="12.75">
      <c r="B22" s="52" t="s">
        <v>69</v>
      </c>
      <c r="D22" s="54">
        <f>ROUND('[1]ConBS'!J10,-3)/1000</f>
        <v>23124</v>
      </c>
      <c r="E22" s="51"/>
      <c r="F22" s="54">
        <f>ROUND('[1]ConBS'!N10,-3)/1000</f>
        <v>22456</v>
      </c>
    </row>
    <row r="23" spans="2:6" ht="12.75">
      <c r="B23" s="52" t="s">
        <v>70</v>
      </c>
      <c r="D23" s="54">
        <f>ROUND('[1]ConBS'!J11,-3)/1000</f>
        <v>4335</v>
      </c>
      <c r="E23" s="51"/>
      <c r="F23" s="54">
        <f>ROUND('[1]ConBS'!N11,-3)/1000</f>
        <v>4059</v>
      </c>
    </row>
    <row r="24" spans="2:6" ht="12.75">
      <c r="B24" s="52" t="s">
        <v>71</v>
      </c>
      <c r="D24" s="54">
        <f>ROUND('[1]ConBS'!J9,-3)/1000</f>
        <v>15584</v>
      </c>
      <c r="E24" s="51"/>
      <c r="F24" s="54">
        <f>ROUND('[1]ConBS'!N9,-3)/1000</f>
        <v>13438</v>
      </c>
    </row>
    <row r="25" spans="2:6" ht="12.75">
      <c r="B25" s="52" t="s">
        <v>72</v>
      </c>
      <c r="D25" s="54">
        <f>ROUND('[1]ConBS'!J8,-3)/1000</f>
        <v>4667</v>
      </c>
      <c r="E25" s="51"/>
      <c r="F25" s="54">
        <f>ROUND('[1]ConBS'!N8,-3)/1000+1</f>
        <v>1452</v>
      </c>
    </row>
    <row r="26" spans="4:6" ht="15.75" customHeight="1">
      <c r="D26" s="55">
        <f>SUM(D21:D25)</f>
        <v>53968</v>
      </c>
      <c r="E26" s="51"/>
      <c r="F26" s="55">
        <f>SUM(F21:F25)</f>
        <v>48249</v>
      </c>
    </row>
    <row r="27" spans="1:6" ht="15.75" customHeight="1">
      <c r="A27" s="7">
        <v>6</v>
      </c>
      <c r="B27" s="8" t="s">
        <v>73</v>
      </c>
      <c r="D27" s="54"/>
      <c r="E27" s="51"/>
      <c r="F27" s="54"/>
    </row>
    <row r="28" spans="2:6" ht="12.75">
      <c r="B28" s="52" t="s">
        <v>74</v>
      </c>
      <c r="D28" s="54">
        <v>0</v>
      </c>
      <c r="E28" s="51"/>
      <c r="F28" s="54">
        <v>0</v>
      </c>
    </row>
    <row r="29" spans="2:6" ht="12.75">
      <c r="B29" s="52" t="s">
        <v>75</v>
      </c>
      <c r="D29" s="54">
        <f>ROUND('[1]ConBS'!J17,-3)/1000</f>
        <v>2655</v>
      </c>
      <c r="E29" s="51"/>
      <c r="F29" s="54">
        <f>ROUND('[1]ConBS'!N17,-3)/1000</f>
        <v>2426</v>
      </c>
    </row>
    <row r="30" spans="2:6" ht="12.75">
      <c r="B30" s="52" t="s">
        <v>76</v>
      </c>
      <c r="D30" s="54">
        <f>ROUND('[1]ConBS'!J18,-3)/1000</f>
        <v>1518</v>
      </c>
      <c r="E30" s="51"/>
      <c r="F30" s="54">
        <f>ROUND('[1]ConBS'!N18,-3)/1000</f>
        <v>1469</v>
      </c>
    </row>
    <row r="31" spans="2:6" ht="12.75">
      <c r="B31" s="52" t="s">
        <v>77</v>
      </c>
      <c r="D31" s="54">
        <f>ROUND('[1]ConBS'!J22,-3)/1000</f>
        <v>2229</v>
      </c>
      <c r="E31" s="51"/>
      <c r="F31" s="54">
        <f>ROUND('[1]ConBS'!N22,-3)/1000</f>
        <v>992</v>
      </c>
    </row>
    <row r="32" spans="2:6" ht="12.75">
      <c r="B32" s="52" t="s">
        <v>78</v>
      </c>
      <c r="D32" s="54">
        <f>ROUND('[1]ConBS'!J19,-3)/1000</f>
        <v>3456</v>
      </c>
      <c r="E32" s="51"/>
      <c r="F32" s="54">
        <f>ROUND('[1]ConBS'!N19,-3)/1000</f>
        <v>3456</v>
      </c>
    </row>
    <row r="33" spans="4:6" ht="15.75" customHeight="1">
      <c r="D33" s="55">
        <f>SUM(D28:D32)</f>
        <v>9858</v>
      </c>
      <c r="E33" s="51"/>
      <c r="F33" s="55">
        <f>SUM(F29:F32)</f>
        <v>8343</v>
      </c>
    </row>
    <row r="34" spans="1:6" ht="18.75" customHeight="1">
      <c r="A34" s="7">
        <v>7</v>
      </c>
      <c r="B34" s="8" t="s">
        <v>79</v>
      </c>
      <c r="D34" s="51">
        <f>D26-D33</f>
        <v>44110</v>
      </c>
      <c r="E34" s="51"/>
      <c r="F34" s="51">
        <f>F26-F33</f>
        <v>39906</v>
      </c>
    </row>
    <row r="35" spans="4:6" ht="21.75" customHeight="1" thickBot="1">
      <c r="D35" s="56">
        <f>SUM(D15:D19)+D34</f>
        <v>95565</v>
      </c>
      <c r="E35" s="57"/>
      <c r="F35" s="56">
        <f>F34+F15+F17</f>
        <v>91936</v>
      </c>
    </row>
    <row r="36" spans="1:2" ht="22.5" customHeight="1" thickTop="1">
      <c r="A36" s="7">
        <v>8</v>
      </c>
      <c r="B36" s="8" t="s">
        <v>80</v>
      </c>
    </row>
    <row r="37" spans="2:6" ht="15" customHeight="1">
      <c r="B37" s="8" t="s">
        <v>81</v>
      </c>
      <c r="D37" s="51">
        <f>ROUND('[1]ConBS'!J34,-3)/1000</f>
        <v>40000</v>
      </c>
      <c r="E37" s="51"/>
      <c r="F37" s="51">
        <f>ROUND('[1]ConBS'!N34,-3)/1000</f>
        <v>40000</v>
      </c>
    </row>
    <row r="38" spans="2:6" ht="12.75">
      <c r="B38" s="8" t="s">
        <v>82</v>
      </c>
      <c r="D38" s="51"/>
      <c r="E38" s="51"/>
      <c r="F38" s="51"/>
    </row>
    <row r="39" spans="2:6" ht="12.75">
      <c r="B39" s="52" t="s">
        <v>83</v>
      </c>
      <c r="D39" s="53">
        <f>ROUND('[1]ConBS'!J35,-3)/1000</f>
        <v>12350</v>
      </c>
      <c r="E39" s="51"/>
      <c r="F39" s="53">
        <f>ROUND('[1]ConBS'!N35,-3)/1000</f>
        <v>12350</v>
      </c>
    </row>
    <row r="40" spans="2:6" ht="12.75">
      <c r="B40" s="52" t="s">
        <v>84</v>
      </c>
      <c r="D40" s="54">
        <v>0</v>
      </c>
      <c r="E40" s="51"/>
      <c r="F40" s="54">
        <v>0</v>
      </c>
    </row>
    <row r="41" spans="2:6" ht="12.75">
      <c r="B41" s="52" t="s">
        <v>85</v>
      </c>
      <c r="D41" s="54">
        <v>0</v>
      </c>
      <c r="E41" s="51"/>
      <c r="F41" s="54">
        <v>0</v>
      </c>
    </row>
    <row r="42" spans="2:6" ht="12.75">
      <c r="B42" s="52" t="s">
        <v>86</v>
      </c>
      <c r="D42" s="54">
        <v>0</v>
      </c>
      <c r="E42" s="51"/>
      <c r="F42" s="54">
        <f>'[1]ConBS'!N38</f>
        <v>0</v>
      </c>
    </row>
    <row r="43" spans="2:6" ht="12.75">
      <c r="B43" s="52" t="s">
        <v>87</v>
      </c>
      <c r="D43" s="54">
        <f>ROUND('[1]ConBS'!J36,-3)/1000</f>
        <v>35784</v>
      </c>
      <c r="E43" s="51"/>
      <c r="F43" s="54">
        <f>ROUND('[1]ConBS'!N36,-3)/1000</f>
        <v>32155</v>
      </c>
    </row>
    <row r="44" spans="2:6" ht="12.75">
      <c r="B44" s="52" t="s">
        <v>88</v>
      </c>
      <c r="D44" s="58">
        <v>6539</v>
      </c>
      <c r="E44" s="51"/>
      <c r="F44" s="58">
        <v>6539</v>
      </c>
    </row>
    <row r="45" spans="4:6" ht="16.5" customHeight="1">
      <c r="D45" s="59">
        <f>SUM(D39:D44)</f>
        <v>54673</v>
      </c>
      <c r="E45" s="51"/>
      <c r="F45" s="60">
        <f>SUM(F39:F44)</f>
        <v>51044</v>
      </c>
    </row>
    <row r="46" spans="4:6" ht="18.75" customHeight="1">
      <c r="D46" s="51">
        <f>D37+D45</f>
        <v>94673</v>
      </c>
      <c r="E46" s="51"/>
      <c r="F46" s="51">
        <f>F37+F45</f>
        <v>91044</v>
      </c>
    </row>
    <row r="47" spans="1:6" ht="19.5" customHeight="1">
      <c r="A47" s="7">
        <v>9</v>
      </c>
      <c r="B47" s="8" t="s">
        <v>89</v>
      </c>
      <c r="D47" s="51">
        <v>0</v>
      </c>
      <c r="E47" s="51"/>
      <c r="F47" s="51"/>
    </row>
    <row r="48" spans="1:6" ht="12.75">
      <c r="A48" s="7">
        <v>10</v>
      </c>
      <c r="B48" s="8" t="s">
        <v>90</v>
      </c>
      <c r="D48" s="51">
        <v>0</v>
      </c>
      <c r="E48" s="51"/>
      <c r="F48" s="51"/>
    </row>
    <row r="49" spans="1:6" ht="12.75">
      <c r="A49" s="7">
        <v>11</v>
      </c>
      <c r="B49" s="8" t="s">
        <v>91</v>
      </c>
      <c r="D49" s="51">
        <f>-ROUND('[1]ConBS'!J29,-3)/1000</f>
        <v>892</v>
      </c>
      <c r="E49" s="51"/>
      <c r="F49" s="51">
        <f>ROUND(-'[1]ConBS'!N29,-3)/1000</f>
        <v>892</v>
      </c>
    </row>
    <row r="50" spans="4:6" ht="21.75" customHeight="1" thickBot="1">
      <c r="D50" s="56">
        <f>SUM(D46:D49)</f>
        <v>95565</v>
      </c>
      <c r="E50" s="57"/>
      <c r="F50" s="56">
        <f>SUM(F46:F49)</f>
        <v>91936</v>
      </c>
    </row>
    <row r="51" spans="4:6" ht="13.5" thickTop="1">
      <c r="D51" s="51"/>
      <c r="E51" s="51"/>
      <c r="F51" s="51"/>
    </row>
    <row r="52" spans="1:6" ht="13.5" thickBot="1">
      <c r="A52" s="7">
        <v>12</v>
      </c>
      <c r="B52" s="8" t="s">
        <v>92</v>
      </c>
      <c r="C52" s="46"/>
      <c r="D52" s="61">
        <f>D46/D37*100</f>
        <v>236.6825</v>
      </c>
      <c r="E52" s="51"/>
      <c r="F52" s="61">
        <f>F46/F37*100</f>
        <v>227.61</v>
      </c>
    </row>
    <row r="53" spans="4:6" ht="13.5" thickTop="1">
      <c r="D53" s="51"/>
      <c r="E53" s="51"/>
      <c r="F53" s="51"/>
    </row>
    <row r="54" spans="4:6" ht="12.75">
      <c r="D54" s="51"/>
      <c r="E54" s="51"/>
      <c r="F54" s="51"/>
    </row>
    <row r="55" spans="4:6" ht="12.75">
      <c r="D55" s="51"/>
      <c r="E55" s="51"/>
      <c r="F55" s="51"/>
    </row>
    <row r="56" spans="4:6" ht="12.75">
      <c r="D56" s="51"/>
      <c r="E56" s="51"/>
      <c r="F56" s="51"/>
    </row>
    <row r="57" spans="4:6" ht="12.75">
      <c r="D57" s="51"/>
      <c r="E57" s="51"/>
      <c r="F57" s="51"/>
    </row>
    <row r="58" spans="4:6" ht="12.75">
      <c r="D58" s="51"/>
      <c r="E58" s="51"/>
      <c r="F58" s="51"/>
    </row>
    <row r="59" spans="4:6" ht="12.75">
      <c r="D59" s="51"/>
      <c r="E59" s="51"/>
      <c r="F59" s="51"/>
    </row>
    <row r="60" spans="4:6" ht="12.75">
      <c r="D60" s="51"/>
      <c r="E60" s="51"/>
      <c r="F60" s="51"/>
    </row>
  </sheetData>
  <printOptions/>
  <pageMargins left="1.02" right="0.75" top="0.78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NG C.C.</cp:lastModifiedBy>
  <cp:lastPrinted>1999-09-21T04:45:36Z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